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15570" windowHeight="12015" activeTab="1"/>
  </bookViews>
  <sheets>
    <sheet name="1" sheetId="1" r:id="rId1"/>
    <sheet name="отчет за 2020" sheetId="6" r:id="rId2"/>
    <sheet name="Отчет за 2021" sheetId="7" r:id="rId3"/>
  </sheets>
  <calcPr calcId="144525"/>
</workbook>
</file>

<file path=xl/calcChain.xml><?xml version="1.0" encoding="utf-8"?>
<calcChain xmlns="http://schemas.openxmlformats.org/spreadsheetml/2006/main">
  <c r="D34" i="7" l="1"/>
  <c r="D64" i="7" l="1"/>
  <c r="D55" i="7"/>
  <c r="D50" i="7"/>
  <c r="D51" i="7" s="1"/>
  <c r="D44" i="7"/>
  <c r="D31" i="7"/>
  <c r="D29" i="7"/>
  <c r="D25" i="7"/>
  <c r="D67" i="7"/>
  <c r="D56" i="7" l="1"/>
  <c r="D68" i="7"/>
  <c r="D71" i="7" l="1"/>
  <c r="D38" i="6"/>
  <c r="D18" i="6" l="1"/>
  <c r="D26" i="6"/>
  <c r="D47" i="6" l="1"/>
  <c r="D60" i="6" l="1"/>
  <c r="D57" i="6" l="1"/>
  <c r="D61" i="6" s="1"/>
  <c r="D64" i="6" l="1"/>
</calcChain>
</file>

<file path=xl/sharedStrings.xml><?xml version="1.0" encoding="utf-8"?>
<sst xmlns="http://schemas.openxmlformats.org/spreadsheetml/2006/main" count="142" uniqueCount="99">
  <si>
    <t/>
  </si>
  <si>
    <t>№ п/п</t>
  </si>
  <si>
    <t>статья</t>
  </si>
  <si>
    <t>услуги охраны</t>
  </si>
  <si>
    <t>заправка картриджей</t>
  </si>
  <si>
    <t xml:space="preserve">сумма </t>
  </si>
  <si>
    <t>химчистка ковров</t>
  </si>
  <si>
    <t>Итого по статье 225</t>
  </si>
  <si>
    <t>Итого по статье 226</t>
  </si>
  <si>
    <t>Итого по статье 340</t>
  </si>
  <si>
    <t>Итого по статье 310</t>
  </si>
  <si>
    <t>прочие расходы</t>
  </si>
  <si>
    <t>Содержание помещений</t>
  </si>
  <si>
    <t>материальные запасы</t>
  </si>
  <si>
    <t>Всего расходов по всем статьям</t>
  </si>
  <si>
    <t>главный бухгалтер _______________Зубова А.А.</t>
  </si>
  <si>
    <t>курсы повыш.квалиф.</t>
  </si>
  <si>
    <t xml:space="preserve">расходы денежных средств по целевым пожертвованиям </t>
  </si>
  <si>
    <t>Отчет о расходование внебюджетных средств за январь - декабрь 2020 г. по МБДОУ "Детский сад № 462" г.о. Самара</t>
  </si>
  <si>
    <t>входящий остаток на 01.01.2019 : 167 210 руб. 07 коп.</t>
  </si>
  <si>
    <t>вход.остаток 107 210,07 расходы денежных средств по присмотру и уходу в детском саду</t>
  </si>
  <si>
    <t xml:space="preserve">входящий: 60000 - целевые; </t>
  </si>
  <si>
    <t>присмотр и уход (иные затраты) в д/с -735 660 руб.08 коп.;  целевые пожертвования 340 156 руб. 92 коп.</t>
  </si>
  <si>
    <t>ИТОГО поступило  1 075 817 руб. 00 коп.</t>
  </si>
  <si>
    <t>усл. по изготовл. ЭЦП</t>
  </si>
  <si>
    <t>обслуж. Сайта</t>
  </si>
  <si>
    <t>тех.обслуж.электросетей</t>
  </si>
  <si>
    <t>тех.обслуж. Компьютеров</t>
  </si>
  <si>
    <t>обслуж.видеонаблюдения</t>
  </si>
  <si>
    <t>уборка снега</t>
  </si>
  <si>
    <t>управление контроля доступом</t>
  </si>
  <si>
    <t>ремонт снегоуборочной машины</t>
  </si>
  <si>
    <t>сантехника</t>
  </si>
  <si>
    <t>поставка рулонных штор</t>
  </si>
  <si>
    <t>подписка на периодич.издания</t>
  </si>
  <si>
    <t>вывоз мусора</t>
  </si>
  <si>
    <t>поставка игрушек</t>
  </si>
  <si>
    <t>хозтовары, быт. химия, дез.средства</t>
  </si>
  <si>
    <t>за канцтовары</t>
  </si>
  <si>
    <t>ремонт копьютерной техники, водонагревателя</t>
  </si>
  <si>
    <t>паставка стройматериалов</t>
  </si>
  <si>
    <t>за мебель</t>
  </si>
  <si>
    <t>за речной песок</t>
  </si>
  <si>
    <t>за ковры</t>
  </si>
  <si>
    <t>за ковровую дорожку</t>
  </si>
  <si>
    <t>за стенды</t>
  </si>
  <si>
    <t>тех. обслуж. тех средств</t>
  </si>
  <si>
    <t>ремонт локальной сети</t>
  </si>
  <si>
    <t>ремонт холодильника</t>
  </si>
  <si>
    <t>независимая оценка пожар. Риска</t>
  </si>
  <si>
    <t>металлодетектор</t>
  </si>
  <si>
    <t>обслуж. домофона</t>
  </si>
  <si>
    <t>усл. по приобрет неисключ.прав программы Сбис</t>
  </si>
  <si>
    <t>за медикаменты</t>
  </si>
  <si>
    <t xml:space="preserve">остатак на 01.01.2021 - </t>
  </si>
  <si>
    <t>за посуду</t>
  </si>
  <si>
    <t>за снегоуборочные машины</t>
  </si>
  <si>
    <t>Отчет о расходование внебюджетных средств за январь - декабрь 2021 г. по МБДОУ "Детский сад № 462" г.о. Самара</t>
  </si>
  <si>
    <t>за ремонт облучателя-рециркулятора</t>
  </si>
  <si>
    <t>ремонт оргтехники и компьютеров</t>
  </si>
  <si>
    <t>за услуги по проведению дезинсекции и дератизации помещений</t>
  </si>
  <si>
    <t>за проведение работ по оценке соответствия лифтов</t>
  </si>
  <si>
    <t>микробиологические и санитарно-гигиенические исследования</t>
  </si>
  <si>
    <t>ремонт теплового узла</t>
  </si>
  <si>
    <t>гидродинамическая прочистка трубопровода ливневой системы канализации</t>
  </si>
  <si>
    <t>услуги по установке москитных сеток, регулировке фурнитуры</t>
  </si>
  <si>
    <t>техническое освидетельствование средств противопожарной защиты автоматической установки пожарной сигнализации и системы оповещения и управления эвакуацией людей при пожаре</t>
  </si>
  <si>
    <t>проведение испытаний электроустановок</t>
  </si>
  <si>
    <t>тех.обслуж. системы контроля и ограничения доступа (домофон)</t>
  </si>
  <si>
    <t>сервисное обслуживание оргтехники и заправка картриджей</t>
  </si>
  <si>
    <t>за установку двери ПВХ</t>
  </si>
  <si>
    <t>перезарядка огнетушителей</t>
  </si>
  <si>
    <t>Главный бухгалтер _______________Антонова Е.И.</t>
  </si>
  <si>
    <t>услуги по администрированию сайта</t>
  </si>
  <si>
    <t>услуги по разработке и согласованию декларации пожарной безопасности</t>
  </si>
  <si>
    <t>за изготовление электронной подписи</t>
  </si>
  <si>
    <t>обследование на контактные гельминтозы и кишечные протозоозы детей</t>
  </si>
  <si>
    <t>за комиссионное психиатрическое освидетельствование и электроэнцефалографию</t>
  </si>
  <si>
    <t>за образовательные услуги, за повышение квалификации</t>
  </si>
  <si>
    <t>за перевязочные средства и аптечки первой помощи</t>
  </si>
  <si>
    <t>за стройматериалы</t>
  </si>
  <si>
    <t>за игрушки</t>
  </si>
  <si>
    <t>за сантехнику</t>
  </si>
  <si>
    <t>мягкий инвентарь</t>
  </si>
  <si>
    <t>за парогенератор</t>
  </si>
  <si>
    <t>за пожарное оборудование</t>
  </si>
  <si>
    <t>мебель</t>
  </si>
  <si>
    <t>за орг.технику</t>
  </si>
  <si>
    <t>за медицинское оборудование</t>
  </si>
  <si>
    <t>услуги связи</t>
  </si>
  <si>
    <t>неисключительные права использования программы СБИС в системе ЭДО</t>
  </si>
  <si>
    <t>за организацию обязательного страхования гражданской ответственности владельца опасного объекта (лифт)</t>
  </si>
  <si>
    <t>Итого по статье 220</t>
  </si>
  <si>
    <t>ИТОГО поступило 2 194 294 руб. 17 коп.</t>
  </si>
  <si>
    <t xml:space="preserve">входящий: 81 205,38 - целевые; </t>
  </si>
  <si>
    <t>вход.остаток 175 773,67 расходы денежных средств по присмотру и уходу в детском саду</t>
  </si>
  <si>
    <t>присмотр и уход (иные затраты) в д/с -1 773 999 руб. 67 коп.;  целевые пожертвования 420 294 руб. 50 коп.</t>
  </si>
  <si>
    <t>входящий остаток на 01.01.2021 : 256 979 руб. 05 коп.</t>
  </si>
  <si>
    <t>остаток на 01.01.2022 - 312828,43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</si>
</sst>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Font="1"/>
    <xf numFmtId="0" fontId="3" fillId="0" borderId="0" xfId="1" applyNumberFormat="1" applyFont="1" applyFill="1" applyBorder="1" applyAlignment="1" applyProtection="1">
      <protection hidden="1"/>
    </xf>
    <xf numFmtId="0" fontId="4" fillId="0" borderId="2" xfId="0" applyFont="1" applyBorder="1"/>
    <xf numFmtId="2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/>
    <xf numFmtId="2" fontId="4" fillId="0" borderId="2" xfId="0" applyNumberFormat="1" applyFont="1" applyBorder="1"/>
    <xf numFmtId="164" fontId="2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3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" fontId="2" fillId="0" borderId="2" xfId="0" applyNumberFormat="1" applyFont="1" applyBorder="1"/>
    <xf numFmtId="0" fontId="2" fillId="0" borderId="2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/>
    <xf numFmtId="0" fontId="0" fillId="0" borderId="0" xfId="0" applyAlignment="1"/>
    <xf numFmtId="49" fontId="7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0" fillId="0" borderId="5" xfId="0" applyBorder="1" applyAlignment="1"/>
    <xf numFmtId="0" fontId="0" fillId="0" borderId="6" xfId="0" applyBorder="1" applyAlignment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1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2"/>
  <sheetViews>
    <sheetView workbookViewId="0">
      <selection activeCell="D16" sqref="D16"/>
    </sheetView>
  </sheetViews>
  <sheetFormatPr defaultColWidth="9.140625" defaultRowHeight="15.75" x14ac:dyDescent="0.25"/>
  <cols>
    <col min="1" max="16384" width="9.140625" style="4"/>
  </cols>
  <sheetData>
    <row r="2" spans="1:1" s="1" customFormat="1" ht="48.75" customHeight="1" x14ac:dyDescent="0.25"/>
    <row r="3" spans="1:1" s="1" customFormat="1" ht="23.45" customHeight="1" x14ac:dyDescent="0.25"/>
    <row r="5" spans="1:1" ht="109.5" customHeight="1" x14ac:dyDescent="0.25"/>
    <row r="6" spans="1:1" s="7" customFormat="1" ht="18.600000000000001" customHeight="1" x14ac:dyDescent="0.25">
      <c r="A6" s="6"/>
    </row>
    <row r="7" spans="1:1" s="7" customFormat="1" ht="18.600000000000001" customHeight="1" x14ac:dyDescent="0.25">
      <c r="A7" s="6"/>
    </row>
    <row r="8" spans="1:1" s="7" customFormat="1" ht="18.600000000000001" customHeight="1" x14ac:dyDescent="0.25">
      <c r="A8" s="6"/>
    </row>
    <row r="9" spans="1:1" s="7" customFormat="1" ht="18.600000000000001" customHeight="1" x14ac:dyDescent="0.25">
      <c r="A9" s="6"/>
    </row>
    <row r="10" spans="1:1" s="7" customFormat="1" ht="18.600000000000001" customHeight="1" x14ac:dyDescent="0.25">
      <c r="A10" s="6"/>
    </row>
    <row r="11" spans="1:1" s="7" customFormat="1" ht="18.600000000000001" customHeight="1" x14ac:dyDescent="0.25">
      <c r="A11" s="6"/>
    </row>
    <row r="12" spans="1:1" s="7" customFormat="1" ht="18.600000000000001" customHeight="1" x14ac:dyDescent="0.25">
      <c r="A12" s="6"/>
    </row>
    <row r="13" spans="1:1" s="7" customFormat="1" ht="35.25" customHeight="1" x14ac:dyDescent="0.25">
      <c r="A13" s="6"/>
    </row>
    <row r="14" spans="1:1" s="7" customFormat="1" ht="35.25" customHeight="1" x14ac:dyDescent="0.25">
      <c r="A14" s="6"/>
    </row>
    <row r="15" spans="1:1" s="7" customFormat="1" ht="35.25" customHeight="1" x14ac:dyDescent="0.25">
      <c r="A15" s="6"/>
    </row>
    <row r="16" spans="1:1" s="7" customFormat="1" ht="35.25" customHeight="1" x14ac:dyDescent="0.25">
      <c r="A16" s="6"/>
    </row>
    <row r="17" spans="1:1" s="7" customFormat="1" ht="53.25" customHeight="1" x14ac:dyDescent="0.25">
      <c r="A17" s="6"/>
    </row>
    <row r="18" spans="1:1" s="7" customFormat="1" ht="53.25" customHeight="1" x14ac:dyDescent="0.25">
      <c r="A18" s="6"/>
    </row>
    <row r="19" spans="1:1" s="7" customFormat="1" ht="53.25" customHeight="1" x14ac:dyDescent="0.25">
      <c r="A19" s="6"/>
    </row>
    <row r="20" spans="1:1" s="7" customFormat="1" ht="53.25" customHeight="1" x14ac:dyDescent="0.25">
      <c r="A20" s="6"/>
    </row>
    <row r="21" spans="1:1" s="7" customFormat="1" ht="53.25" customHeight="1" x14ac:dyDescent="0.25">
      <c r="A21" s="6"/>
    </row>
    <row r="22" spans="1:1" s="7" customFormat="1" ht="53.25" customHeight="1" x14ac:dyDescent="0.25">
      <c r="A22" s="6"/>
    </row>
    <row r="23" spans="1:1" s="7" customFormat="1" ht="53.25" customHeight="1" x14ac:dyDescent="0.25">
      <c r="A23" s="6"/>
    </row>
    <row r="24" spans="1:1" s="7" customFormat="1" ht="53.25" customHeight="1" x14ac:dyDescent="0.25">
      <c r="A24" s="6"/>
    </row>
    <row r="25" spans="1:1" s="7" customFormat="1" ht="53.25" customHeight="1" x14ac:dyDescent="0.25">
      <c r="A25" s="6"/>
    </row>
    <row r="26" spans="1:1" s="7" customFormat="1" ht="53.25" customHeight="1" x14ac:dyDescent="0.25">
      <c r="A26" s="6"/>
    </row>
    <row r="27" spans="1:1" s="7" customFormat="1" ht="18.600000000000001" customHeight="1" x14ac:dyDescent="0.25">
      <c r="A27" s="6"/>
    </row>
    <row r="28" spans="1:1" s="7" customFormat="1" ht="37.5" customHeight="1" x14ac:dyDescent="0.25">
      <c r="A28" s="6"/>
    </row>
    <row r="29" spans="1:1" s="7" customFormat="1" ht="37.5" customHeight="1" x14ac:dyDescent="0.25">
      <c r="A29" s="6"/>
    </row>
    <row r="30" spans="1:1" s="7" customFormat="1" ht="38.25" customHeight="1" x14ac:dyDescent="0.25">
      <c r="A30" s="6"/>
    </row>
    <row r="31" spans="1:1" s="7" customFormat="1" ht="18.600000000000001" customHeight="1" x14ac:dyDescent="0.25">
      <c r="A31" s="8" t="s">
        <v>0</v>
      </c>
    </row>
    <row r="32" spans="1:1" s="7" customFormat="1" ht="18.600000000000001" customHeight="1" x14ac:dyDescent="0.25">
      <c r="A32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B21" sqref="B21"/>
    </sheetView>
  </sheetViews>
  <sheetFormatPr defaultRowHeight="15" x14ac:dyDescent="0.25"/>
  <cols>
    <col min="1" max="1" width="15.28515625" customWidth="1"/>
    <col min="2" max="2" width="17.140625" customWidth="1"/>
    <col min="3" max="3" width="36.7109375" customWidth="1"/>
    <col min="4" max="4" width="21" customWidth="1"/>
  </cols>
  <sheetData>
    <row r="1" spans="1:5" ht="42.75" customHeight="1" x14ac:dyDescent="0.3">
      <c r="A1" s="33" t="s">
        <v>18</v>
      </c>
      <c r="B1" s="33"/>
      <c r="C1" s="33"/>
      <c r="D1" s="33"/>
    </row>
    <row r="2" spans="1:5" ht="42" customHeight="1" x14ac:dyDescent="0.25">
      <c r="A2" s="34" t="s">
        <v>22</v>
      </c>
      <c r="B2" s="34"/>
      <c r="C2" s="34"/>
      <c r="D2" s="34"/>
    </row>
    <row r="3" spans="1:5" ht="15.75" x14ac:dyDescent="0.25">
      <c r="A3" s="1" t="s">
        <v>23</v>
      </c>
      <c r="B3" s="1"/>
      <c r="C3" s="1"/>
      <c r="D3" s="4"/>
    </row>
    <row r="4" spans="1:5" ht="15.75" x14ac:dyDescent="0.25">
      <c r="A4" s="1" t="s">
        <v>19</v>
      </c>
      <c r="B4" s="1"/>
      <c r="C4" s="1"/>
      <c r="D4" s="4"/>
    </row>
    <row r="5" spans="1:5" ht="15.75" x14ac:dyDescent="0.25">
      <c r="A5" s="38" t="s">
        <v>20</v>
      </c>
      <c r="B5" s="32"/>
      <c r="C5" s="32"/>
      <c r="D5" s="32"/>
      <c r="E5" s="32"/>
    </row>
    <row r="6" spans="1:5" ht="33" customHeight="1" x14ac:dyDescent="0.25">
      <c r="A6" s="2" t="s">
        <v>1</v>
      </c>
      <c r="B6" s="2" t="s">
        <v>2</v>
      </c>
      <c r="C6" s="2" t="s">
        <v>12</v>
      </c>
      <c r="D6" s="3" t="s">
        <v>5</v>
      </c>
    </row>
    <row r="7" spans="1:5" ht="31.5" customHeight="1" x14ac:dyDescent="0.25">
      <c r="A7" s="5"/>
      <c r="B7" s="10">
        <v>225</v>
      </c>
      <c r="C7" s="5" t="s">
        <v>26</v>
      </c>
      <c r="D7" s="11">
        <v>45600</v>
      </c>
    </row>
    <row r="8" spans="1:5" ht="27.75" customHeight="1" x14ac:dyDescent="0.25">
      <c r="A8" s="5"/>
      <c r="B8" s="10">
        <v>225</v>
      </c>
      <c r="C8" s="5" t="s">
        <v>27</v>
      </c>
      <c r="D8" s="11">
        <v>30000</v>
      </c>
    </row>
    <row r="9" spans="1:5" ht="27.75" customHeight="1" x14ac:dyDescent="0.25">
      <c r="A9" s="5"/>
      <c r="B9" s="10">
        <v>225</v>
      </c>
      <c r="C9" s="5" t="s">
        <v>29</v>
      </c>
      <c r="D9" s="11">
        <v>15000</v>
      </c>
    </row>
    <row r="10" spans="1:5" ht="27.75" customHeight="1" x14ac:dyDescent="0.25">
      <c r="A10" s="5"/>
      <c r="B10" s="10">
        <v>225</v>
      </c>
      <c r="C10" s="5" t="s">
        <v>35</v>
      </c>
      <c r="D10" s="11">
        <v>14000</v>
      </c>
    </row>
    <row r="11" spans="1:5" ht="27.75" customHeight="1" x14ac:dyDescent="0.25">
      <c r="A11" s="5"/>
      <c r="B11" s="10">
        <v>225</v>
      </c>
      <c r="C11" s="5" t="s">
        <v>6</v>
      </c>
      <c r="D11" s="11">
        <v>56108.5</v>
      </c>
    </row>
    <row r="12" spans="1:5" ht="27.75" customHeight="1" x14ac:dyDescent="0.25">
      <c r="A12" s="5"/>
      <c r="B12" s="10">
        <v>225</v>
      </c>
      <c r="C12" s="5" t="s">
        <v>47</v>
      </c>
      <c r="D12" s="11">
        <v>16500</v>
      </c>
    </row>
    <row r="13" spans="1:5" ht="27.75" customHeight="1" x14ac:dyDescent="0.25">
      <c r="A13" s="5"/>
      <c r="B13" s="10">
        <v>225</v>
      </c>
      <c r="C13" s="5" t="s">
        <v>4</v>
      </c>
      <c r="D13" s="11">
        <v>15000</v>
      </c>
    </row>
    <row r="14" spans="1:5" ht="27.75" customHeight="1" x14ac:dyDescent="0.25">
      <c r="A14" s="5"/>
      <c r="B14" s="10">
        <v>225</v>
      </c>
      <c r="C14" s="5" t="s">
        <v>51</v>
      </c>
      <c r="D14" s="11">
        <v>6696</v>
      </c>
    </row>
    <row r="15" spans="1:5" ht="27.75" customHeight="1" x14ac:dyDescent="0.25">
      <c r="A15" s="5"/>
      <c r="B15" s="10">
        <v>225</v>
      </c>
      <c r="C15" s="5" t="s">
        <v>48</v>
      </c>
      <c r="D15" s="11">
        <v>9700</v>
      </c>
    </row>
    <row r="16" spans="1:5" ht="27.75" customHeight="1" x14ac:dyDescent="0.25">
      <c r="A16" s="5"/>
      <c r="B16" s="10">
        <v>225</v>
      </c>
      <c r="C16" s="5" t="s">
        <v>39</v>
      </c>
      <c r="D16" s="11">
        <v>21400</v>
      </c>
    </row>
    <row r="17" spans="1:4" ht="16.5" customHeight="1" x14ac:dyDescent="0.25">
      <c r="A17" s="5"/>
      <c r="B17" s="10">
        <v>225</v>
      </c>
      <c r="C17" s="5" t="s">
        <v>31</v>
      </c>
      <c r="D17" s="11">
        <v>9530</v>
      </c>
    </row>
    <row r="18" spans="1:4" ht="15.75" customHeight="1" x14ac:dyDescent="0.25">
      <c r="A18" s="42" t="s">
        <v>7</v>
      </c>
      <c r="B18" s="43"/>
      <c r="C18" s="44"/>
      <c r="D18" s="16">
        <f>D7+D8+D17+D9+D16+D10+D11+D12+D13+D15+D14</f>
        <v>239534.5</v>
      </c>
    </row>
    <row r="19" spans="1:4" ht="15.75" x14ac:dyDescent="0.25">
      <c r="A19" s="20"/>
      <c r="B19" s="21"/>
      <c r="C19" s="22" t="s">
        <v>11</v>
      </c>
      <c r="D19" s="16"/>
    </row>
    <row r="20" spans="1:4" ht="33.75" customHeight="1" x14ac:dyDescent="0.25">
      <c r="A20" s="5"/>
      <c r="B20" s="10">
        <v>226</v>
      </c>
      <c r="C20" s="5" t="s">
        <v>24</v>
      </c>
      <c r="D20" s="11">
        <v>4000</v>
      </c>
    </row>
    <row r="21" spans="1:4" ht="33" customHeight="1" x14ac:dyDescent="0.25">
      <c r="A21" s="5"/>
      <c r="B21" s="10">
        <v>226</v>
      </c>
      <c r="C21" s="5" t="s">
        <v>25</v>
      </c>
      <c r="D21" s="11">
        <v>19200</v>
      </c>
    </row>
    <row r="22" spans="1:4" ht="33" customHeight="1" x14ac:dyDescent="0.25">
      <c r="A22" s="5"/>
      <c r="B22" s="10">
        <v>226</v>
      </c>
      <c r="C22" s="5" t="s">
        <v>16</v>
      </c>
      <c r="D22" s="11">
        <v>20700</v>
      </c>
    </row>
    <row r="23" spans="1:4" ht="33" customHeight="1" x14ac:dyDescent="0.25">
      <c r="A23" s="5"/>
      <c r="B23" s="10">
        <v>226</v>
      </c>
      <c r="C23" s="5" t="s">
        <v>52</v>
      </c>
      <c r="D23" s="11">
        <v>6700</v>
      </c>
    </row>
    <row r="24" spans="1:4" ht="33" customHeight="1" x14ac:dyDescent="0.25">
      <c r="A24" s="5"/>
      <c r="B24" s="10">
        <v>226</v>
      </c>
      <c r="C24" s="5" t="s">
        <v>49</v>
      </c>
      <c r="D24" s="11">
        <v>38000</v>
      </c>
    </row>
    <row r="25" spans="1:4" ht="18" customHeight="1" x14ac:dyDescent="0.25">
      <c r="A25" s="5"/>
      <c r="B25" s="10">
        <v>226</v>
      </c>
      <c r="C25" s="5" t="s">
        <v>34</v>
      </c>
      <c r="D25" s="11">
        <v>52937</v>
      </c>
    </row>
    <row r="26" spans="1:4" ht="15.75" customHeight="1" x14ac:dyDescent="0.25">
      <c r="A26" s="39" t="s">
        <v>8</v>
      </c>
      <c r="B26" s="40"/>
      <c r="C26" s="41"/>
      <c r="D26" s="16">
        <f>D20+D21+D25+D22+D24</f>
        <v>134837</v>
      </c>
    </row>
    <row r="27" spans="1:4" ht="15.75" x14ac:dyDescent="0.25">
      <c r="A27" s="17"/>
      <c r="B27" s="18"/>
      <c r="C27" s="19" t="s">
        <v>13</v>
      </c>
      <c r="D27" s="16"/>
    </row>
    <row r="28" spans="1:4" ht="15.75" x14ac:dyDescent="0.25">
      <c r="A28" s="9"/>
      <c r="B28" s="13">
        <v>346</v>
      </c>
      <c r="C28" s="9" t="s">
        <v>37</v>
      </c>
      <c r="D28" s="15">
        <v>156710.17000000001</v>
      </c>
    </row>
    <row r="29" spans="1:4" ht="15.75" x14ac:dyDescent="0.25">
      <c r="A29" s="9"/>
      <c r="B29" s="13">
        <v>346</v>
      </c>
      <c r="C29" s="9" t="s">
        <v>32</v>
      </c>
      <c r="D29" s="15">
        <v>30149.87</v>
      </c>
    </row>
    <row r="30" spans="1:4" ht="15.75" x14ac:dyDescent="0.25">
      <c r="A30" s="9"/>
      <c r="B30" s="13">
        <v>346</v>
      </c>
      <c r="C30" s="9" t="s">
        <v>33</v>
      </c>
      <c r="D30" s="15">
        <v>10800</v>
      </c>
    </row>
    <row r="31" spans="1:4" ht="15.75" x14ac:dyDescent="0.25">
      <c r="A31" s="9"/>
      <c r="B31" s="13">
        <v>346</v>
      </c>
      <c r="C31" s="9" t="s">
        <v>36</v>
      </c>
      <c r="D31" s="15">
        <v>29400</v>
      </c>
    </row>
    <row r="32" spans="1:4" ht="15.75" x14ac:dyDescent="0.25">
      <c r="A32" s="9"/>
      <c r="B32" s="13">
        <v>346</v>
      </c>
      <c r="C32" s="9" t="s">
        <v>38</v>
      </c>
      <c r="D32" s="15">
        <v>24205.93</v>
      </c>
    </row>
    <row r="33" spans="1:4" ht="15.75" x14ac:dyDescent="0.25">
      <c r="A33" s="9"/>
      <c r="B33" s="13">
        <v>346</v>
      </c>
      <c r="C33" s="9" t="s">
        <v>42</v>
      </c>
      <c r="D33" s="15">
        <v>6000</v>
      </c>
    </row>
    <row r="34" spans="1:4" ht="15.75" x14ac:dyDescent="0.25">
      <c r="A34" s="9"/>
      <c r="B34" s="13">
        <v>341</v>
      </c>
      <c r="C34" s="9" t="s">
        <v>53</v>
      </c>
      <c r="D34" s="15">
        <v>18990.8</v>
      </c>
    </row>
    <row r="35" spans="1:4" ht="15.75" x14ac:dyDescent="0.25">
      <c r="A35" s="9"/>
      <c r="B35" s="13">
        <v>346</v>
      </c>
      <c r="C35" s="9" t="s">
        <v>55</v>
      </c>
      <c r="D35" s="15">
        <v>7307.97</v>
      </c>
    </row>
    <row r="36" spans="1:4" ht="15.75" x14ac:dyDescent="0.25">
      <c r="A36" s="9"/>
      <c r="B36" s="13">
        <v>346</v>
      </c>
      <c r="C36" s="9" t="s">
        <v>44</v>
      </c>
      <c r="D36" s="15">
        <v>5184</v>
      </c>
    </row>
    <row r="37" spans="1:4" ht="15.75" x14ac:dyDescent="0.25">
      <c r="A37" s="9"/>
      <c r="B37" s="13">
        <v>344</v>
      </c>
      <c r="C37" s="9" t="s">
        <v>40</v>
      </c>
      <c r="D37" s="15">
        <v>125402</v>
      </c>
    </row>
    <row r="38" spans="1:4" ht="15.75" x14ac:dyDescent="0.25">
      <c r="A38" s="35" t="s">
        <v>9</v>
      </c>
      <c r="B38" s="36"/>
      <c r="C38" s="37"/>
      <c r="D38" s="14">
        <f>D29+D28+D37+D30+D32+D33+D36+D34+D35</f>
        <v>384750.74</v>
      </c>
    </row>
    <row r="39" spans="1:4" ht="15.75" x14ac:dyDescent="0.25">
      <c r="A39" s="24"/>
      <c r="B39" s="25">
        <v>310</v>
      </c>
      <c r="C39" s="26" t="s">
        <v>41</v>
      </c>
      <c r="D39" s="12">
        <v>24926</v>
      </c>
    </row>
    <row r="40" spans="1:4" ht="15.75" x14ac:dyDescent="0.25">
      <c r="A40" s="24"/>
      <c r="B40" s="25">
        <v>310</v>
      </c>
      <c r="C40" s="26" t="s">
        <v>43</v>
      </c>
      <c r="D40" s="12">
        <v>128994</v>
      </c>
    </row>
    <row r="41" spans="1:4" ht="15.75" x14ac:dyDescent="0.25">
      <c r="A41" s="24"/>
      <c r="B41" s="25">
        <v>310</v>
      </c>
      <c r="C41" s="27" t="s">
        <v>45</v>
      </c>
      <c r="D41" s="12">
        <v>8910</v>
      </c>
    </row>
    <row r="42" spans="1:4" ht="15.75" x14ac:dyDescent="0.25">
      <c r="A42" s="24"/>
      <c r="B42" s="25">
        <v>310</v>
      </c>
      <c r="C42" s="27" t="s">
        <v>50</v>
      </c>
      <c r="D42" s="12">
        <v>1665.71</v>
      </c>
    </row>
    <row r="43" spans="1:4" ht="15.75" x14ac:dyDescent="0.25">
      <c r="A43" s="24"/>
      <c r="B43" s="25">
        <v>310</v>
      </c>
      <c r="C43" s="27" t="s">
        <v>56</v>
      </c>
      <c r="D43" s="12">
        <v>72643</v>
      </c>
    </row>
    <row r="44" spans="1:4" ht="15.75" x14ac:dyDescent="0.25">
      <c r="A44" s="24"/>
      <c r="B44" s="25">
        <v>310</v>
      </c>
      <c r="C44" s="27"/>
      <c r="D44" s="12"/>
    </row>
    <row r="45" spans="1:4" ht="15.75" x14ac:dyDescent="0.25">
      <c r="A45" s="24"/>
      <c r="B45" s="25">
        <v>310</v>
      </c>
      <c r="C45" s="26"/>
      <c r="D45" s="12"/>
    </row>
    <row r="46" spans="1:4" ht="15.75" x14ac:dyDescent="0.25">
      <c r="A46" s="35" t="s">
        <v>10</v>
      </c>
      <c r="B46" s="45"/>
      <c r="C46" s="46"/>
      <c r="D46" s="12"/>
    </row>
    <row r="47" spans="1:4" ht="15.75" x14ac:dyDescent="0.25">
      <c r="A47" s="35" t="s">
        <v>14</v>
      </c>
      <c r="B47" s="36"/>
      <c r="C47" s="37"/>
      <c r="D47" s="23">
        <f>D18+D26+D38+D46+D42+D43</f>
        <v>833430.95</v>
      </c>
    </row>
    <row r="49" spans="1:5" x14ac:dyDescent="0.25">
      <c r="A49" t="s">
        <v>21</v>
      </c>
    </row>
    <row r="50" spans="1:5" ht="15.75" x14ac:dyDescent="0.25">
      <c r="A50" s="38" t="s">
        <v>17</v>
      </c>
      <c r="B50" s="32"/>
      <c r="C50" s="32"/>
      <c r="D50" s="32"/>
      <c r="E50" s="32"/>
    </row>
    <row r="51" spans="1:5" ht="15.75" x14ac:dyDescent="0.25">
      <c r="A51" s="2" t="s">
        <v>1</v>
      </c>
      <c r="B51" s="2" t="s">
        <v>2</v>
      </c>
      <c r="C51" s="2" t="s">
        <v>12</v>
      </c>
      <c r="D51" s="3" t="s">
        <v>5</v>
      </c>
    </row>
    <row r="52" spans="1:5" ht="15.75" x14ac:dyDescent="0.25">
      <c r="A52" s="5"/>
      <c r="B52" s="10">
        <v>225</v>
      </c>
      <c r="C52" s="5" t="s">
        <v>28</v>
      </c>
      <c r="D52" s="11">
        <v>28800</v>
      </c>
    </row>
    <row r="53" spans="1:5" ht="15.75" x14ac:dyDescent="0.25">
      <c r="A53" s="5"/>
      <c r="B53" s="10">
        <v>225</v>
      </c>
      <c r="C53" s="5" t="s">
        <v>30</v>
      </c>
      <c r="D53" s="11">
        <v>46200</v>
      </c>
    </row>
    <row r="54" spans="1:5" ht="15.75" x14ac:dyDescent="0.25">
      <c r="A54" s="5"/>
      <c r="B54" s="10">
        <v>225</v>
      </c>
      <c r="C54" s="5" t="s">
        <v>46</v>
      </c>
      <c r="D54" s="11">
        <v>8403</v>
      </c>
    </row>
    <row r="55" spans="1:5" ht="15.75" x14ac:dyDescent="0.25">
      <c r="A55" s="5"/>
      <c r="B55" s="10">
        <v>225</v>
      </c>
      <c r="C55" s="5"/>
      <c r="D55" s="11"/>
    </row>
    <row r="56" spans="1:5" ht="15.75" x14ac:dyDescent="0.25">
      <c r="A56" s="5"/>
      <c r="B56" s="10">
        <v>225</v>
      </c>
      <c r="C56" s="5"/>
      <c r="D56" s="11"/>
    </row>
    <row r="57" spans="1:5" ht="15.75" x14ac:dyDescent="0.25">
      <c r="A57" s="42" t="s">
        <v>7</v>
      </c>
      <c r="B57" s="43"/>
      <c r="C57" s="44"/>
      <c r="D57" s="16">
        <f>D52+D53+D54+D56+D55</f>
        <v>83403</v>
      </c>
    </row>
    <row r="58" spans="1:5" ht="15.75" x14ac:dyDescent="0.25">
      <c r="A58" s="20"/>
      <c r="B58" s="21"/>
      <c r="C58" s="22" t="s">
        <v>11</v>
      </c>
      <c r="D58" s="16"/>
    </row>
    <row r="59" spans="1:5" ht="15.75" x14ac:dyDescent="0.25">
      <c r="A59" s="5"/>
      <c r="B59" s="10">
        <v>226</v>
      </c>
      <c r="C59" s="5" t="s">
        <v>3</v>
      </c>
      <c r="D59" s="11">
        <v>300000</v>
      </c>
    </row>
    <row r="60" spans="1:5" ht="15.75" x14ac:dyDescent="0.25">
      <c r="A60" s="39" t="s">
        <v>8</v>
      </c>
      <c r="B60" s="40"/>
      <c r="C60" s="41"/>
      <c r="D60" s="16">
        <f>D59</f>
        <v>300000</v>
      </c>
    </row>
    <row r="61" spans="1:5" ht="15.75" x14ac:dyDescent="0.25">
      <c r="A61" s="35" t="s">
        <v>14</v>
      </c>
      <c r="B61" s="36"/>
      <c r="C61" s="37"/>
      <c r="D61" s="23">
        <f>D57+D60</f>
        <v>383403</v>
      </c>
    </row>
    <row r="64" spans="1:5" ht="15.75" x14ac:dyDescent="0.25">
      <c r="A64" s="35" t="s">
        <v>14</v>
      </c>
      <c r="B64" s="36"/>
      <c r="C64" s="37"/>
      <c r="D64" s="23">
        <f>D47+D61</f>
        <v>1216833.95</v>
      </c>
    </row>
    <row r="66" spans="1:3" x14ac:dyDescent="0.25">
      <c r="A66" s="31" t="s">
        <v>54</v>
      </c>
      <c r="B66" s="32"/>
      <c r="C66" s="32"/>
    </row>
    <row r="68" spans="1:3" x14ac:dyDescent="0.25">
      <c r="A68" t="s">
        <v>15</v>
      </c>
    </row>
  </sheetData>
  <mergeCells count="14">
    <mergeCell ref="A66:C66"/>
    <mergeCell ref="A1:D1"/>
    <mergeCell ref="A2:D2"/>
    <mergeCell ref="A64:C64"/>
    <mergeCell ref="A50:E50"/>
    <mergeCell ref="A5:E5"/>
    <mergeCell ref="A60:C60"/>
    <mergeCell ref="A61:C61"/>
    <mergeCell ref="A47:C47"/>
    <mergeCell ref="A38:C38"/>
    <mergeCell ref="A26:C26"/>
    <mergeCell ref="A18:C18"/>
    <mergeCell ref="A57:C57"/>
    <mergeCell ref="A46:C46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74" sqref="A74"/>
    </sheetView>
  </sheetViews>
  <sheetFormatPr defaultRowHeight="15" x14ac:dyDescent="0.25"/>
  <cols>
    <col min="1" max="1" width="15.28515625" customWidth="1"/>
    <col min="2" max="2" width="17.140625" customWidth="1"/>
    <col min="3" max="3" width="36.7109375" customWidth="1"/>
    <col min="4" max="4" width="21" customWidth="1"/>
  </cols>
  <sheetData>
    <row r="1" spans="1:5" ht="42.75" customHeight="1" x14ac:dyDescent="0.3">
      <c r="A1" s="33" t="s">
        <v>57</v>
      </c>
      <c r="B1" s="33"/>
      <c r="C1" s="33"/>
      <c r="D1" s="33"/>
      <c r="E1" s="56"/>
    </row>
    <row r="2" spans="1:5" ht="42" customHeight="1" x14ac:dyDescent="0.25">
      <c r="A2" s="34" t="s">
        <v>96</v>
      </c>
      <c r="B2" s="34"/>
      <c r="C2" s="34"/>
      <c r="D2" s="34"/>
      <c r="E2" s="56"/>
    </row>
    <row r="3" spans="1:5" ht="15.75" x14ac:dyDescent="0.25">
      <c r="A3" s="1" t="s">
        <v>93</v>
      </c>
      <c r="B3" s="1"/>
      <c r="C3" s="1"/>
      <c r="D3" s="4"/>
      <c r="E3" s="56"/>
    </row>
    <row r="4" spans="1:5" ht="15.75" x14ac:dyDescent="0.25">
      <c r="A4" s="1" t="s">
        <v>97</v>
      </c>
      <c r="B4" s="1"/>
      <c r="C4" s="1"/>
      <c r="D4" s="4"/>
      <c r="E4" s="56"/>
    </row>
    <row r="5" spans="1:5" ht="15.75" x14ac:dyDescent="0.25">
      <c r="A5" s="38" t="s">
        <v>95</v>
      </c>
      <c r="B5" s="57"/>
      <c r="C5" s="57"/>
      <c r="D5" s="57"/>
      <c r="E5" s="57"/>
    </row>
    <row r="6" spans="1:5" ht="33" customHeight="1" x14ac:dyDescent="0.25">
      <c r="A6" s="2" t="s">
        <v>1</v>
      </c>
      <c r="B6" s="2" t="s">
        <v>2</v>
      </c>
      <c r="C6" s="2" t="s">
        <v>12</v>
      </c>
      <c r="D6" s="3" t="s">
        <v>5</v>
      </c>
      <c r="E6" s="56"/>
    </row>
    <row r="7" spans="1:5" ht="15.75" x14ac:dyDescent="0.25">
      <c r="A7" s="5"/>
      <c r="B7" s="55">
        <v>225</v>
      </c>
      <c r="C7" s="53" t="s">
        <v>26</v>
      </c>
      <c r="D7" s="11">
        <v>50400</v>
      </c>
      <c r="E7" s="56"/>
    </row>
    <row r="8" spans="1:5" ht="15.75" x14ac:dyDescent="0.25">
      <c r="A8" s="5"/>
      <c r="B8" s="48">
        <v>225</v>
      </c>
      <c r="C8" s="53" t="s">
        <v>35</v>
      </c>
      <c r="D8" s="11">
        <v>7500</v>
      </c>
      <c r="E8" s="56"/>
    </row>
    <row r="9" spans="1:5" ht="15.75" x14ac:dyDescent="0.25">
      <c r="A9" s="5"/>
      <c r="B9" s="48">
        <v>225</v>
      </c>
      <c r="C9" s="53" t="s">
        <v>6</v>
      </c>
      <c r="D9" s="11">
        <v>59699.5</v>
      </c>
      <c r="E9" s="56"/>
    </row>
    <row r="10" spans="1:5" ht="15.75" x14ac:dyDescent="0.25">
      <c r="A10" s="5"/>
      <c r="B10" s="48">
        <v>225</v>
      </c>
      <c r="C10" s="53" t="s">
        <v>4</v>
      </c>
      <c r="D10" s="11">
        <v>15000</v>
      </c>
      <c r="E10" s="56"/>
    </row>
    <row r="11" spans="1:5" ht="18.75" customHeight="1" x14ac:dyDescent="0.25">
      <c r="A11" s="5"/>
      <c r="B11" s="48">
        <v>225</v>
      </c>
      <c r="C11" s="53" t="s">
        <v>58</v>
      </c>
      <c r="D11" s="11">
        <v>4080</v>
      </c>
      <c r="E11" s="56"/>
    </row>
    <row r="12" spans="1:5" ht="15.75" x14ac:dyDescent="0.25">
      <c r="A12" s="5"/>
      <c r="B12" s="48">
        <v>225</v>
      </c>
      <c r="C12" s="53" t="s">
        <v>59</v>
      </c>
      <c r="D12" s="11">
        <v>32700</v>
      </c>
      <c r="E12" s="56"/>
    </row>
    <row r="13" spans="1:5" ht="47.25" x14ac:dyDescent="0.25">
      <c r="A13" s="5"/>
      <c r="B13" s="48">
        <v>225</v>
      </c>
      <c r="C13" s="53" t="s">
        <v>60</v>
      </c>
      <c r="D13" s="11">
        <v>41731.199999999997</v>
      </c>
      <c r="E13" s="56"/>
    </row>
    <row r="14" spans="1:5" ht="31.5" x14ac:dyDescent="0.25">
      <c r="A14" s="5"/>
      <c r="B14" s="48">
        <v>225</v>
      </c>
      <c r="C14" s="53" t="s">
        <v>61</v>
      </c>
      <c r="D14" s="11">
        <v>5200</v>
      </c>
      <c r="E14" s="56"/>
    </row>
    <row r="15" spans="1:5" ht="31.5" x14ac:dyDescent="0.25">
      <c r="A15" s="5"/>
      <c r="B15" s="48">
        <v>225</v>
      </c>
      <c r="C15" s="53" t="s">
        <v>62</v>
      </c>
      <c r="D15" s="11">
        <v>7068.34</v>
      </c>
      <c r="E15" s="56"/>
    </row>
    <row r="16" spans="1:5" ht="15.75" x14ac:dyDescent="0.25">
      <c r="A16" s="5"/>
      <c r="B16" s="48">
        <v>225</v>
      </c>
      <c r="C16" s="53" t="s">
        <v>63</v>
      </c>
      <c r="D16" s="11">
        <v>37779</v>
      </c>
      <c r="E16" s="56"/>
    </row>
    <row r="17" spans="1:5" ht="47.25" x14ac:dyDescent="0.25">
      <c r="A17" s="5"/>
      <c r="B17" s="48">
        <v>225</v>
      </c>
      <c r="C17" s="53" t="s">
        <v>64</v>
      </c>
      <c r="D17" s="11">
        <v>1000</v>
      </c>
      <c r="E17" s="56"/>
    </row>
    <row r="18" spans="1:5" ht="31.5" x14ac:dyDescent="0.25">
      <c r="A18" s="5"/>
      <c r="B18" s="48">
        <v>225</v>
      </c>
      <c r="C18" s="53" t="s">
        <v>65</v>
      </c>
      <c r="D18" s="11">
        <v>18950</v>
      </c>
      <c r="E18" s="56"/>
    </row>
    <row r="19" spans="1:5" ht="94.5" x14ac:dyDescent="0.25">
      <c r="A19" s="5"/>
      <c r="B19" s="48">
        <v>225</v>
      </c>
      <c r="C19" s="53" t="s">
        <v>66</v>
      </c>
      <c r="D19" s="11">
        <v>5000</v>
      </c>
      <c r="E19" s="56"/>
    </row>
    <row r="20" spans="1:5" ht="31.5" x14ac:dyDescent="0.25">
      <c r="A20" s="5"/>
      <c r="B20" s="48">
        <v>225</v>
      </c>
      <c r="C20" s="53" t="s">
        <v>67</v>
      </c>
      <c r="D20" s="11">
        <v>10302.450000000001</v>
      </c>
      <c r="E20" s="56"/>
    </row>
    <row r="21" spans="1:5" ht="31.5" x14ac:dyDescent="0.25">
      <c r="A21" s="5"/>
      <c r="B21" s="48">
        <v>225</v>
      </c>
      <c r="C21" s="53" t="s">
        <v>68</v>
      </c>
      <c r="D21" s="11">
        <v>7560</v>
      </c>
      <c r="E21" s="56"/>
    </row>
    <row r="22" spans="1:5" ht="31.5" x14ac:dyDescent="0.25">
      <c r="A22" s="5"/>
      <c r="B22" s="48">
        <v>225</v>
      </c>
      <c r="C22" s="53" t="s">
        <v>69</v>
      </c>
      <c r="D22" s="11">
        <v>15000</v>
      </c>
      <c r="E22" s="56"/>
    </row>
    <row r="23" spans="1:5" ht="15.75" x14ac:dyDescent="0.25">
      <c r="A23" s="5"/>
      <c r="B23" s="48">
        <v>225</v>
      </c>
      <c r="C23" s="53" t="s">
        <v>70</v>
      </c>
      <c r="D23" s="11">
        <v>35335.379999999997</v>
      </c>
      <c r="E23" s="56"/>
    </row>
    <row r="24" spans="1:5" ht="15.75" x14ac:dyDescent="0.25">
      <c r="A24" s="5"/>
      <c r="B24" s="48">
        <v>225</v>
      </c>
      <c r="C24" s="53" t="s">
        <v>71</v>
      </c>
      <c r="D24" s="11">
        <v>4500</v>
      </c>
      <c r="E24" s="56"/>
    </row>
    <row r="25" spans="1:5" ht="15.75" x14ac:dyDescent="0.25">
      <c r="A25" s="42" t="s">
        <v>7</v>
      </c>
      <c r="B25" s="43"/>
      <c r="C25" s="44"/>
      <c r="D25" s="49">
        <f>SUM(D7:D24)</f>
        <v>358805.87000000005</v>
      </c>
      <c r="E25" s="56"/>
    </row>
    <row r="26" spans="1:5" ht="15.75" x14ac:dyDescent="0.25">
      <c r="A26" s="30"/>
      <c r="B26" s="58"/>
      <c r="C26" s="59" t="s">
        <v>11</v>
      </c>
      <c r="D26" s="16"/>
      <c r="E26" s="56"/>
    </row>
    <row r="27" spans="1:5" ht="31.5" x14ac:dyDescent="0.25">
      <c r="A27" s="5"/>
      <c r="B27" s="48">
        <v>226</v>
      </c>
      <c r="C27" s="53" t="s">
        <v>73</v>
      </c>
      <c r="D27" s="11">
        <v>19200</v>
      </c>
      <c r="E27" s="56"/>
    </row>
    <row r="28" spans="1:5" ht="47.25" x14ac:dyDescent="0.25">
      <c r="A28" s="5"/>
      <c r="B28" s="48">
        <v>226</v>
      </c>
      <c r="C28" s="53" t="s">
        <v>74</v>
      </c>
      <c r="D28" s="11">
        <v>20000</v>
      </c>
      <c r="E28" s="56"/>
    </row>
    <row r="29" spans="1:5" ht="31.5" x14ac:dyDescent="0.25">
      <c r="A29" s="5"/>
      <c r="B29" s="48">
        <v>226</v>
      </c>
      <c r="C29" s="53" t="s">
        <v>78</v>
      </c>
      <c r="D29" s="11">
        <f>3600+2500+8000+2200+4500+12526.14</f>
        <v>33326.14</v>
      </c>
      <c r="E29" s="56"/>
    </row>
    <row r="30" spans="1:5" ht="31.5" x14ac:dyDescent="0.25">
      <c r="A30" s="5"/>
      <c r="B30" s="48">
        <v>226</v>
      </c>
      <c r="C30" s="53" t="s">
        <v>75</v>
      </c>
      <c r="D30" s="11">
        <v>2250</v>
      </c>
      <c r="E30" s="56"/>
    </row>
    <row r="31" spans="1:5" ht="47.25" x14ac:dyDescent="0.25">
      <c r="A31" s="5"/>
      <c r="B31" s="48">
        <v>226</v>
      </c>
      <c r="C31" s="53" t="s">
        <v>76</v>
      </c>
      <c r="D31" s="11">
        <f>44000+81400</f>
        <v>125400</v>
      </c>
      <c r="E31" s="56"/>
    </row>
    <row r="32" spans="1:5" ht="47.25" x14ac:dyDescent="0.25">
      <c r="A32" s="5"/>
      <c r="B32" s="48">
        <v>226</v>
      </c>
      <c r="C32" s="53" t="s">
        <v>77</v>
      </c>
      <c r="D32" s="11">
        <v>1501.18</v>
      </c>
      <c r="E32" s="56"/>
    </row>
    <row r="33" spans="1:5" ht="15.75" x14ac:dyDescent="0.25">
      <c r="A33" s="47"/>
      <c r="B33" s="71">
        <v>226</v>
      </c>
      <c r="C33" s="72" t="s">
        <v>3</v>
      </c>
      <c r="D33" s="11">
        <v>224270</v>
      </c>
      <c r="E33" s="56"/>
    </row>
    <row r="34" spans="1:5" ht="15.75" x14ac:dyDescent="0.25">
      <c r="A34" s="39" t="s">
        <v>8</v>
      </c>
      <c r="B34" s="40"/>
      <c r="C34" s="41"/>
      <c r="D34" s="49">
        <f>SUM(D27:D33)</f>
        <v>425947.32</v>
      </c>
      <c r="E34" s="56"/>
    </row>
    <row r="35" spans="1:5" ht="15.75" x14ac:dyDescent="0.25">
      <c r="A35" s="29"/>
      <c r="B35" s="60"/>
      <c r="C35" s="61" t="s">
        <v>13</v>
      </c>
      <c r="D35" s="16"/>
      <c r="E35" s="56"/>
    </row>
    <row r="36" spans="1:5" ht="15.75" x14ac:dyDescent="0.25">
      <c r="A36" s="9"/>
      <c r="B36" s="52">
        <v>341</v>
      </c>
      <c r="C36" s="9" t="s">
        <v>79</v>
      </c>
      <c r="D36" s="54">
        <v>4995.5</v>
      </c>
      <c r="E36" s="56"/>
    </row>
    <row r="37" spans="1:5" ht="15.75" x14ac:dyDescent="0.25">
      <c r="A37" s="9"/>
      <c r="B37" s="52">
        <v>344</v>
      </c>
      <c r="C37" s="9" t="s">
        <v>80</v>
      </c>
      <c r="D37" s="15">
        <v>65634</v>
      </c>
      <c r="E37" s="56"/>
    </row>
    <row r="38" spans="1:5" ht="15.75" x14ac:dyDescent="0.25">
      <c r="A38" s="9"/>
      <c r="B38" s="52">
        <v>345</v>
      </c>
      <c r="C38" s="9" t="s">
        <v>83</v>
      </c>
      <c r="D38" s="15">
        <v>8758</v>
      </c>
      <c r="E38" s="56"/>
    </row>
    <row r="39" spans="1:5" ht="15.75" x14ac:dyDescent="0.25">
      <c r="A39" s="9"/>
      <c r="B39" s="52">
        <v>346</v>
      </c>
      <c r="C39" s="9" t="s">
        <v>81</v>
      </c>
      <c r="D39" s="15">
        <v>13261</v>
      </c>
      <c r="E39" s="56"/>
    </row>
    <row r="40" spans="1:5" ht="15.75" x14ac:dyDescent="0.25">
      <c r="A40" s="9"/>
      <c r="B40" s="52">
        <v>346</v>
      </c>
      <c r="C40" s="9" t="s">
        <v>38</v>
      </c>
      <c r="D40" s="15">
        <v>18302.150000000001</v>
      </c>
      <c r="E40" s="56"/>
    </row>
    <row r="41" spans="1:5" ht="15.75" x14ac:dyDescent="0.25">
      <c r="A41" s="9"/>
      <c r="B41" s="52">
        <v>346</v>
      </c>
      <c r="C41" s="9" t="s">
        <v>55</v>
      </c>
      <c r="D41" s="15">
        <v>37806.400000000001</v>
      </c>
      <c r="E41" s="56"/>
    </row>
    <row r="42" spans="1:5" ht="15.75" x14ac:dyDescent="0.25">
      <c r="A42" s="9"/>
      <c r="B42" s="52">
        <v>346</v>
      </c>
      <c r="C42" s="9" t="s">
        <v>82</v>
      </c>
      <c r="D42" s="15">
        <v>25363</v>
      </c>
      <c r="E42" s="56"/>
    </row>
    <row r="43" spans="1:5" ht="15.75" x14ac:dyDescent="0.25">
      <c r="A43" s="9"/>
      <c r="B43" s="52">
        <v>346</v>
      </c>
      <c r="C43" s="9" t="s">
        <v>37</v>
      </c>
      <c r="D43" s="15">
        <v>291176.01</v>
      </c>
      <c r="E43" s="56"/>
    </row>
    <row r="44" spans="1:5" ht="15.75" x14ac:dyDescent="0.25">
      <c r="A44" s="35" t="s">
        <v>9</v>
      </c>
      <c r="B44" s="36"/>
      <c r="C44" s="37"/>
      <c r="D44" s="50">
        <f>SUM(D36:D43)</f>
        <v>465296.06</v>
      </c>
      <c r="E44" s="56"/>
    </row>
    <row r="45" spans="1:5" ht="15.75" x14ac:dyDescent="0.25">
      <c r="A45" s="24"/>
      <c r="B45" s="55">
        <v>310</v>
      </c>
      <c r="C45" s="27" t="s">
        <v>87</v>
      </c>
      <c r="D45" s="15">
        <v>67200</v>
      </c>
      <c r="E45" s="56"/>
    </row>
    <row r="46" spans="1:5" ht="15.75" x14ac:dyDescent="0.25">
      <c r="A46" s="24"/>
      <c r="B46" s="55">
        <v>310</v>
      </c>
      <c r="C46" s="27" t="s">
        <v>84</v>
      </c>
      <c r="D46" s="15">
        <v>11990</v>
      </c>
      <c r="E46" s="56"/>
    </row>
    <row r="47" spans="1:5" ht="15.75" x14ac:dyDescent="0.25">
      <c r="A47" s="24"/>
      <c r="B47" s="55">
        <v>310</v>
      </c>
      <c r="C47" s="27" t="s">
        <v>45</v>
      </c>
      <c r="D47" s="15">
        <v>22050</v>
      </c>
      <c r="E47" s="56"/>
    </row>
    <row r="48" spans="1:5" ht="15.75" x14ac:dyDescent="0.25">
      <c r="A48" s="24"/>
      <c r="B48" s="55">
        <v>310</v>
      </c>
      <c r="C48" s="27" t="s">
        <v>88</v>
      </c>
      <c r="D48" s="15">
        <v>8700</v>
      </c>
      <c r="E48" s="56"/>
    </row>
    <row r="49" spans="1:5" ht="15.75" x14ac:dyDescent="0.25">
      <c r="A49" s="24"/>
      <c r="B49" s="55">
        <v>310</v>
      </c>
      <c r="C49" s="27" t="s">
        <v>85</v>
      </c>
      <c r="D49" s="15">
        <v>7300</v>
      </c>
      <c r="E49" s="56"/>
    </row>
    <row r="50" spans="1:5" ht="15.75" x14ac:dyDescent="0.25">
      <c r="A50" s="24"/>
      <c r="B50" s="55">
        <v>310</v>
      </c>
      <c r="C50" s="27" t="s">
        <v>86</v>
      </c>
      <c r="D50" s="15">
        <f>127139+4629.58</f>
        <v>131768.57999999999</v>
      </c>
      <c r="E50" s="56"/>
    </row>
    <row r="51" spans="1:5" ht="15.75" x14ac:dyDescent="0.25">
      <c r="A51" s="35" t="s">
        <v>10</v>
      </c>
      <c r="B51" s="62"/>
      <c r="C51" s="63"/>
      <c r="D51" s="50">
        <f>SUM(D45:D50)</f>
        <v>249008.58</v>
      </c>
      <c r="E51" s="56"/>
    </row>
    <row r="52" spans="1:5" ht="15.75" x14ac:dyDescent="0.25">
      <c r="A52" s="24"/>
      <c r="B52" s="64">
        <v>221</v>
      </c>
      <c r="C52" s="65" t="s">
        <v>89</v>
      </c>
      <c r="D52" s="15">
        <v>51802.66</v>
      </c>
      <c r="E52" s="56"/>
    </row>
    <row r="53" spans="1:5" ht="28.5" customHeight="1" x14ac:dyDescent="0.25">
      <c r="A53" s="24"/>
      <c r="B53" s="64">
        <v>221</v>
      </c>
      <c r="C53" s="66" t="s">
        <v>90</v>
      </c>
      <c r="D53" s="15">
        <v>6800</v>
      </c>
      <c r="E53" s="56"/>
    </row>
    <row r="54" spans="1:5" ht="60" x14ac:dyDescent="0.25">
      <c r="A54" s="24"/>
      <c r="B54" s="64">
        <v>227</v>
      </c>
      <c r="C54" s="66" t="s">
        <v>91</v>
      </c>
      <c r="D54" s="15">
        <v>1500</v>
      </c>
      <c r="E54" s="56"/>
    </row>
    <row r="55" spans="1:5" ht="15.75" x14ac:dyDescent="0.25">
      <c r="A55" s="28" t="s">
        <v>92</v>
      </c>
      <c r="B55" s="67"/>
      <c r="C55" s="68"/>
      <c r="D55" s="50">
        <f>SUM(D52:D54)</f>
        <v>60102.66</v>
      </c>
      <c r="E55" s="56"/>
    </row>
    <row r="56" spans="1:5" ht="15.75" x14ac:dyDescent="0.25">
      <c r="A56" s="35" t="s">
        <v>14</v>
      </c>
      <c r="B56" s="36"/>
      <c r="C56" s="37"/>
      <c r="D56" s="51">
        <f>D25+D34+D44+D55+D51</f>
        <v>1559160.49</v>
      </c>
      <c r="E56" s="56"/>
    </row>
    <row r="57" spans="1:5" x14ac:dyDescent="0.25">
      <c r="A57" s="56"/>
      <c r="B57" s="56"/>
      <c r="C57" s="56"/>
      <c r="D57" s="56"/>
      <c r="E57" s="56"/>
    </row>
    <row r="58" spans="1:5" x14ac:dyDescent="0.25">
      <c r="A58" s="56" t="s">
        <v>94</v>
      </c>
      <c r="B58" s="56"/>
      <c r="C58" s="56"/>
      <c r="D58" s="56"/>
      <c r="E58" s="56"/>
    </row>
    <row r="59" spans="1:5" ht="15.75" x14ac:dyDescent="0.25">
      <c r="A59" s="38" t="s">
        <v>17</v>
      </c>
      <c r="B59" s="57"/>
      <c r="C59" s="57"/>
      <c r="D59" s="57"/>
      <c r="E59" s="57"/>
    </row>
    <row r="60" spans="1:5" ht="15.75" x14ac:dyDescent="0.25">
      <c r="A60" s="2" t="s">
        <v>1</v>
      </c>
      <c r="B60" s="2" t="s">
        <v>2</v>
      </c>
      <c r="C60" s="2" t="s">
        <v>12</v>
      </c>
      <c r="D60" s="3" t="s">
        <v>5</v>
      </c>
      <c r="E60" s="56"/>
    </row>
    <row r="61" spans="1:5" ht="15.75" x14ac:dyDescent="0.25">
      <c r="A61" s="5"/>
      <c r="B61" s="48">
        <v>225</v>
      </c>
      <c r="C61" s="53" t="s">
        <v>28</v>
      </c>
      <c r="D61" s="11">
        <v>45000</v>
      </c>
      <c r="E61" s="56"/>
    </row>
    <row r="62" spans="1:5" ht="15.75" x14ac:dyDescent="0.25">
      <c r="A62" s="5"/>
      <c r="B62" s="48">
        <v>225</v>
      </c>
      <c r="C62" s="53" t="s">
        <v>30</v>
      </c>
      <c r="D62" s="11">
        <v>58200</v>
      </c>
      <c r="E62" s="56"/>
    </row>
    <row r="63" spans="1:5" ht="15.75" x14ac:dyDescent="0.25">
      <c r="A63" s="5"/>
      <c r="B63" s="48">
        <v>225</v>
      </c>
      <c r="C63" s="53" t="s">
        <v>46</v>
      </c>
      <c r="D63" s="11">
        <v>19224</v>
      </c>
      <c r="E63" s="56"/>
    </row>
    <row r="64" spans="1:5" ht="15.75" x14ac:dyDescent="0.25">
      <c r="A64" s="42" t="s">
        <v>7</v>
      </c>
      <c r="B64" s="43"/>
      <c r="C64" s="44"/>
      <c r="D64" s="49">
        <f>SUM(D61:D63)</f>
        <v>122424</v>
      </c>
      <c r="E64" s="56"/>
    </row>
    <row r="65" spans="1:5" ht="15.75" x14ac:dyDescent="0.25">
      <c r="A65" s="30"/>
      <c r="B65" s="58"/>
      <c r="C65" s="59" t="s">
        <v>11</v>
      </c>
      <c r="D65" s="49"/>
      <c r="E65" s="56"/>
    </row>
    <row r="66" spans="1:5" ht="15.75" x14ac:dyDescent="0.25">
      <c r="A66" s="5"/>
      <c r="B66" s="48">
        <v>226</v>
      </c>
      <c r="C66" s="53" t="s">
        <v>3</v>
      </c>
      <c r="D66" s="11">
        <v>379000</v>
      </c>
      <c r="E66" s="56"/>
    </row>
    <row r="67" spans="1:5" ht="15.75" x14ac:dyDescent="0.25">
      <c r="A67" s="39" t="s">
        <v>8</v>
      </c>
      <c r="B67" s="40"/>
      <c r="C67" s="41"/>
      <c r="D67" s="49">
        <f>D66</f>
        <v>379000</v>
      </c>
      <c r="E67" s="56"/>
    </row>
    <row r="68" spans="1:5" ht="15.75" x14ac:dyDescent="0.25">
      <c r="A68" s="35" t="s">
        <v>14</v>
      </c>
      <c r="B68" s="36"/>
      <c r="C68" s="37"/>
      <c r="D68" s="51">
        <f>D64+D67</f>
        <v>501424</v>
      </c>
      <c r="E68" s="56"/>
    </row>
    <row r="69" spans="1:5" x14ac:dyDescent="0.25">
      <c r="A69" s="56"/>
      <c r="B69" s="56"/>
      <c r="C69" s="56"/>
      <c r="D69" s="69"/>
      <c r="E69" s="56"/>
    </row>
    <row r="70" spans="1:5" x14ac:dyDescent="0.25">
      <c r="A70" s="56"/>
      <c r="B70" s="56"/>
      <c r="C70" s="56"/>
      <c r="D70" s="69"/>
      <c r="E70" s="56"/>
    </row>
    <row r="71" spans="1:5" ht="15.75" x14ac:dyDescent="0.25">
      <c r="A71" s="35" t="s">
        <v>14</v>
      </c>
      <c r="B71" s="36"/>
      <c r="C71" s="37"/>
      <c r="D71" s="51">
        <f>D56+D68</f>
        <v>2060584.49</v>
      </c>
      <c r="E71" s="56"/>
    </row>
    <row r="72" spans="1:5" x14ac:dyDescent="0.25">
      <c r="A72" s="56"/>
      <c r="B72" s="56"/>
      <c r="C72" s="56"/>
      <c r="D72" s="56"/>
      <c r="E72" s="56"/>
    </row>
    <row r="73" spans="1:5" x14ac:dyDescent="0.25">
      <c r="A73" s="70" t="s">
        <v>98</v>
      </c>
      <c r="B73" s="57"/>
      <c r="C73" s="57"/>
      <c r="D73" s="56"/>
      <c r="E73" s="56"/>
    </row>
    <row r="74" spans="1:5" x14ac:dyDescent="0.25">
      <c r="A74" s="56"/>
      <c r="B74" s="56"/>
      <c r="C74" s="56"/>
      <c r="D74" s="56"/>
      <c r="E74" s="56"/>
    </row>
    <row r="75" spans="1:5" x14ac:dyDescent="0.25">
      <c r="A75" s="56" t="s">
        <v>72</v>
      </c>
      <c r="B75" s="56"/>
      <c r="C75" s="56"/>
      <c r="D75" s="56"/>
      <c r="E75" s="56"/>
    </row>
    <row r="76" spans="1:5" x14ac:dyDescent="0.25">
      <c r="A76" s="56"/>
      <c r="B76" s="56"/>
      <c r="C76" s="56"/>
      <c r="D76" s="56"/>
      <c r="E76" s="56"/>
    </row>
  </sheetData>
  <mergeCells count="14">
    <mergeCell ref="A71:C71"/>
    <mergeCell ref="A73:C73"/>
    <mergeCell ref="A51:C51"/>
    <mergeCell ref="A56:C56"/>
    <mergeCell ref="A59:E59"/>
    <mergeCell ref="A64:C64"/>
    <mergeCell ref="A67:C67"/>
    <mergeCell ref="A68:C68"/>
    <mergeCell ref="A1:D1"/>
    <mergeCell ref="A2:D2"/>
    <mergeCell ref="A5:E5"/>
    <mergeCell ref="A25:C25"/>
    <mergeCell ref="A34:C34"/>
    <mergeCell ref="A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отчет за 2020</vt:lpstr>
      <vt:lpstr>Отчет за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URM462</cp:lastModifiedBy>
  <cp:lastPrinted>2022-06-30T07:37:32Z</cp:lastPrinted>
  <dcterms:created xsi:type="dcterms:W3CDTF">2015-12-07T11:55:15Z</dcterms:created>
  <dcterms:modified xsi:type="dcterms:W3CDTF">2022-06-30T11:09:22Z</dcterms:modified>
</cp:coreProperties>
</file>